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marina.difesa.it\dfs_taranto\MarintendenzaBR\01 Ufficio Contratti_CUS\17 Varie\SCALIGERI\in Corso\Anno 2024\Fornitura PDR dissalatori\02 BANDO\"/>
    </mc:Choice>
  </mc:AlternateContent>
  <xr:revisionPtr revIDLastSave="0" documentId="13_ncr:1_{64C4A385-5C18-4695-B95C-63EFF529528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Modulo Offerta" sheetId="1" r:id="rId1"/>
    <sheet name="Scheda TECNICA" sheetId="2" state="hidden" r:id="rId2"/>
  </sheets>
  <definedNames>
    <definedName name="_xlnm._FilterDatabase" localSheetId="0" hidden="1">'Modulo Offerta'!$B$16:$H$20</definedName>
    <definedName name="_xlnm.Print_Area" localSheetId="0">'Modulo Offerta'!$B$1:$H$55</definedName>
    <definedName name="IVA">'Scheda TECNICA'!$C$4:$C$8</definedName>
    <definedName name="SI">'Scheda TECNICA'!$C$2:$C$3</definedName>
    <definedName name="TIPO">'Scheda TECNICA'!#REF!</definedName>
  </definedNames>
  <calcPr calcId="191029"/>
</workbook>
</file>

<file path=xl/calcChain.xml><?xml version="1.0" encoding="utf-8"?>
<calcChain xmlns="http://schemas.openxmlformats.org/spreadsheetml/2006/main">
  <c r="H17" i="1" l="1"/>
  <c r="H20" i="1"/>
  <c r="H19" i="1"/>
  <c r="H18" i="1"/>
  <c r="H31" i="1" l="1"/>
  <c r="G31" i="1"/>
  <c r="F31" i="1"/>
  <c r="E31" i="1"/>
  <c r="D31" i="1"/>
  <c r="H22" i="1" l="1"/>
  <c r="E34" i="1" l="1"/>
  <c r="G34" i="1" l="1"/>
  <c r="H34" i="1"/>
  <c r="F34" i="1"/>
  <c r="D34" i="1"/>
  <c r="C48" i="1" l="1"/>
  <c r="F32" i="1" s="1"/>
  <c r="E32" i="1" l="1"/>
  <c r="E33" i="1" s="1"/>
  <c r="E35" i="1" s="1"/>
  <c r="G32" i="1"/>
  <c r="G33" i="1" s="1"/>
  <c r="G35" i="1" s="1"/>
  <c r="F35" i="1"/>
  <c r="F36" i="1" l="1"/>
  <c r="F37" i="1" s="1"/>
  <c r="E36" i="1"/>
  <c r="E37" i="1" s="1"/>
  <c r="G36" i="1"/>
  <c r="G37" i="1" s="1"/>
  <c r="D32" i="1" l="1"/>
  <c r="D33" i="1" s="1"/>
  <c r="D35" i="1" s="1"/>
  <c r="D36" i="1" s="1"/>
  <c r="D37" i="1" s="1"/>
  <c r="H32" i="1" l="1"/>
  <c r="H33" i="1" s="1"/>
  <c r="H35" i="1" s="1"/>
  <c r="H36" i="1" s="1"/>
  <c r="H37" i="1" s="1"/>
  <c r="G38" i="1" s="1"/>
  <c r="D40" i="1"/>
</calcChain>
</file>

<file path=xl/sharedStrings.xml><?xml version="1.0" encoding="utf-8"?>
<sst xmlns="http://schemas.openxmlformats.org/spreadsheetml/2006/main" count="76" uniqueCount="70">
  <si>
    <t xml:space="preserve">P.I.: </t>
  </si>
  <si>
    <t>ARGOMENTO:</t>
  </si>
  <si>
    <t>Si</t>
  </si>
  <si>
    <t>No</t>
  </si>
  <si>
    <t xml:space="preserve">% di sconto offerto rispetto alla base d'asta: </t>
  </si>
  <si>
    <t xml:space="preserve"> - In alternativa, richiesta di esonero dal deposito cauzionale, da applicare mediante un miglioramento del prezzo pari allo sconto dell’ 1%  (uno/00) sull’imponibile dell’importo contrattuale (a meno che la fornitura  sia eseguita in “pronta consegna”).
Chiedo di essere esonerata dal deposito cauzionale mediante l'applicazione di uno sconto ulteriore dell' 1%:</t>
  </si>
  <si>
    <t xml:space="preserve">Ditta: </t>
  </si>
  <si>
    <t xml:space="preserve">Indirizzo: </t>
  </si>
  <si>
    <t xml:space="preserve">C.A.P. - Citta': </t>
  </si>
  <si>
    <t xml:space="preserve">Mail: </t>
  </si>
  <si>
    <t xml:space="preserve">Recapito Telefonico: </t>
  </si>
  <si>
    <t xml:space="preserve">Pec: </t>
  </si>
  <si>
    <t>Tel:</t>
  </si>
  <si>
    <t>E-Mail:</t>
  </si>
  <si>
    <t xml:space="preserve">Punto di contatto per informazioni di CARATTERE AMMINISTRATIVO:   </t>
  </si>
  <si>
    <t>Esente</t>
  </si>
  <si>
    <t>5%</t>
  </si>
  <si>
    <t>10%</t>
  </si>
  <si>
    <t>22%</t>
  </si>
  <si>
    <t>% Aliquota IVA</t>
  </si>
  <si>
    <r>
      <t xml:space="preserve">Prezzo unitario IVA esclusa
</t>
    </r>
    <r>
      <rPr>
        <b/>
        <sz val="10"/>
        <color rgb="FFFF0000"/>
        <rFont val="Times New Roman"/>
        <family val="1"/>
      </rPr>
      <t>(Inserire Max 5 cifre decimali)</t>
    </r>
  </si>
  <si>
    <t xml:space="preserve">Sconto 1% (Esonero Deposito Cauzionale):   </t>
  </si>
  <si>
    <t xml:space="preserve">Totale al netto dell'IVA: </t>
  </si>
  <si>
    <t xml:space="preserve">Totale IVA Compresa:  </t>
  </si>
  <si>
    <t xml:space="preserve">Importo IVA: </t>
  </si>
  <si>
    <t>Oneri da rischio di interferenza: 
(Indicare aliquota IVA)</t>
  </si>
  <si>
    <t>Offerta:</t>
  </si>
  <si>
    <t xml:space="preserve">Aliquote IVA:  </t>
  </si>
  <si>
    <t xml:space="preserve">Importo commissionato:  </t>
  </si>
  <si>
    <t xml:space="preserve">Oneri da rischio di interferenza:  </t>
  </si>
  <si>
    <t>4%</t>
  </si>
  <si>
    <r>
      <t xml:space="preserve">Quantità
</t>
    </r>
    <r>
      <rPr>
        <b/>
        <sz val="10"/>
        <color rgb="FFFF0000"/>
        <rFont val="Times New Roman"/>
        <family val="1"/>
      </rPr>
      <t>(Inserire solo nr. interi)</t>
    </r>
  </si>
  <si>
    <t>Oneri per la sicurezza per interferenze e da rischio specifico: 
(Indicare aliquota IVA)</t>
  </si>
  <si>
    <r>
      <t xml:space="preserve">Prezzo complessivo IVA esclusa </t>
    </r>
    <r>
      <rPr>
        <b/>
        <sz val="10"/>
        <color rgb="FFFF0000"/>
        <rFont val="Times New Roman"/>
        <family val="1"/>
      </rPr>
      <t>con arrotondamento a 2 decimali</t>
    </r>
  </si>
  <si>
    <t>Alla           DIREZIONE DI INTENDENZA
Ufficio Contratti/C.U.S.
Via dei Mille n. 4
72100 BRINDISI</t>
  </si>
  <si>
    <t>Item</t>
  </si>
  <si>
    <t>La presente Offerta economica è valida per 180 giorni naturali e consecutivi dalla data di scadenza del termine di presentazione delle offerte.</t>
  </si>
  <si>
    <t>Contratto/i collettivo/i nazionale/i che sarà/saranno applicato/i:</t>
  </si>
  <si>
    <t>La ditta offerente:</t>
  </si>
  <si>
    <t>Clausola di salvaguardia: 
L’operatore economico dichiara e garantisce che la prestazione oggetto della presente lettera d’offerta è tecnicamente corrispondente a quella richiesta e che il prezzo pattuito è il più basso da essa applicato a qualsiasi altro contraente, in ambito nazionale ed internazionale, per lo stesso prodotto a parità di termini e condizioni. In caso di violazione rilevata, l’operatore economico si obbliga a ridurre il prezzo pattuito entro i limiti predetti, restituendo quanto eventualmente percepito in più, maggiorato degli interessi legali dalla data di riscossione. Il relativo importo potrà essere dedotto dal corrispettivo dovuto da parte dell’Amministrazione.</t>
  </si>
  <si>
    <t>Modulo Offerta economica</t>
  </si>
  <si>
    <t>Dettaglio Importi per la Stazione Appaltante
 (gli importi di cui sotto NON DEVONO essere inseriti sul MEPA)</t>
  </si>
  <si>
    <r>
      <t xml:space="preserve">che si dichiara/dichiarano equivalente/i a quello/i indicato/i nel bando. </t>
    </r>
    <r>
      <rPr>
        <i/>
        <sz val="16"/>
        <color theme="1"/>
        <rFont val="Times New Roman"/>
        <family val="1"/>
      </rPr>
      <t>(Mettere una X alla casella)</t>
    </r>
  </si>
  <si>
    <r>
      <t xml:space="preserve">si impegna a presentare ENTRO 10 GIORNI SOLARI dall’eventuale aggiudicazione la garanzia definitiva (es. polizza fideiussoria) prevista ai sensi dell’art. 53 del D. Lgs. 36/2023 pari al 5% dell’importo contrattuale. </t>
    </r>
    <r>
      <rPr>
        <i/>
        <sz val="16"/>
        <color theme="1"/>
        <rFont val="Times New Roman"/>
        <family val="1"/>
      </rPr>
      <t>(Mettere una X alla casella)</t>
    </r>
  </si>
  <si>
    <t>Assistente Amministrativo - Scaligeri angelo</t>
  </si>
  <si>
    <t>//</t>
  </si>
  <si>
    <t>angelo_scaligeri@marina.difesa.it</t>
  </si>
  <si>
    <t>che ___________________________
(completare la casella di colore giallo)</t>
  </si>
  <si>
    <t xml:space="preserve">Tempi di consegna/esecuzione:  </t>
  </si>
  <si>
    <t xml:space="preserve">Per informazioni di CARATTERE TECNICO:   </t>
  </si>
  <si>
    <t>Inoltrare richiesta via PEC</t>
  </si>
  <si>
    <r>
      <t>che coincide/coincidono</t>
    </r>
    <r>
      <rPr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Times New Roman"/>
        <family val="1"/>
      </rPr>
      <t xml:space="preserve">con quello/i indicato/i nel bando (Punto 2.). </t>
    </r>
    <r>
      <rPr>
        <i/>
        <sz val="16"/>
        <color theme="1"/>
        <rFont val="Times New Roman"/>
        <family val="1"/>
      </rPr>
      <t>(Mettere una X alla casella)</t>
    </r>
  </si>
  <si>
    <t xml:space="preserve">Totale Offerta IVA INCLUSA: </t>
  </si>
  <si>
    <t>Allegato F</t>
  </si>
  <si>
    <t>CIG: Dato riportato in RdO</t>
  </si>
  <si>
    <t xml:space="preserve">Importo a base d'asta (IVA Esente): </t>
  </si>
  <si>
    <t>TOTALE (valido ai fini dell’aggiudicazione) IVA Esente.
Tutti gli articoli di cui sopra dovranno essere compilati con importo unitario e aliquota IVA.
Importo offerto da inserire su MEPA</t>
  </si>
  <si>
    <t>Altre ANNOTAZIONI: Il materiale dovrà essere consegnato con fattura accompagnatoria o DDT parlante, con menzione analitica di tutto il materiale in consegna e il relativo costo unitario e totale.</t>
  </si>
  <si>
    <t>Note Eventuali (Codice Articolo)</t>
  </si>
  <si>
    <t>Descrizione
(come da Distinta Tecnica Allegato 3)</t>
  </si>
  <si>
    <t>Z003586</t>
  </si>
  <si>
    <t>POMPA LOWARA 1HM05S03T5RVBE ELP 23/40 T.F. 400 V - (come da Distinta tecnica Allegato 3)</t>
  </si>
  <si>
    <t>Z003031</t>
  </si>
  <si>
    <t>POMPA DOSATRICE VMSMF1502 FP VM 1500210000A00A00 - (come da Distinta tecnica Allegato 3).</t>
  </si>
  <si>
    <t>Z004906</t>
  </si>
  <si>
    <t>Z003017</t>
  </si>
  <si>
    <t>MEMBRANA OSMOSI INVERSA WATER BW 4040 - (come da Distinta tecnica Allegato 3).</t>
  </si>
  <si>
    <t>KIT MANUTENZIONE POMPA DOS. 110.0625.1 - (come da Distinta tecnica Allegato 3)</t>
  </si>
  <si>
    <t>Le prestazioni dovranno essere effettuate entro 20 giorni lavorativi dalla data di stipula.</t>
  </si>
  <si>
    <t>Fasc. 165/2024 - BR SEN 23/24 – Fornitura di parti di ricambio necessarie per il mantenimento in efficienza del potabilizzatore delle UU.NN. dislocate in area operativa (EX NAURAS).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</si>
</sst>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0%"/>
    <numFmt numFmtId="165" formatCode="_-* #,##0.00000\ &quot;€&quot;_-;\-* #,##0.00000\ &quot;€&quot;_-;_-* &quot;-&quot;?????\ &quot;€&quot;_-;_-@_-"/>
  </numFmts>
  <fonts count="2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0"/>
      <color rgb="FFFF0000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sz val="8"/>
      <color indexed="8"/>
      <name val="Times New Roman"/>
      <family val="1"/>
    </font>
    <font>
      <sz val="10"/>
      <color theme="1"/>
      <name val="Times New Roman"/>
      <family val="1"/>
    </font>
    <font>
      <b/>
      <sz val="36"/>
      <color theme="1"/>
      <name val="Kunstler Script"/>
      <family val="4"/>
    </font>
    <font>
      <u/>
      <sz val="12"/>
      <color rgb="FF0070C0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i/>
      <sz val="16"/>
      <color theme="1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121">
    <xf numFmtId="0" fontId="0" fillId="0" borderId="0" xfId="0"/>
    <xf numFmtId="0" fontId="12" fillId="3" borderId="1" xfId="0" applyFont="1" applyFill="1" applyBorder="1" applyAlignment="1">
      <alignment vertical="center" wrapText="1"/>
    </xf>
    <xf numFmtId="0" fontId="0" fillId="3" borderId="1" xfId="0" applyFill="1" applyBorder="1"/>
    <xf numFmtId="9" fontId="0" fillId="3" borderId="1" xfId="0" quotePrefix="1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right" vertical="center" wrapText="1"/>
    </xf>
    <xf numFmtId="0" fontId="0" fillId="0" borderId="0" xfId="0" applyAlignment="1">
      <alignment wrapText="1"/>
    </xf>
    <xf numFmtId="44" fontId="4" fillId="2" borderId="1" xfId="1" applyFont="1" applyFill="1" applyBorder="1" applyAlignment="1" applyProtection="1">
      <alignment horizontal="righ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right" vertical="center" wrapText="1"/>
    </xf>
    <xf numFmtId="44" fontId="3" fillId="0" borderId="3" xfId="1" applyFont="1" applyFill="1" applyBorder="1" applyAlignment="1" applyProtection="1">
      <alignment horizontal="right" vertical="center"/>
    </xf>
    <xf numFmtId="0" fontId="16" fillId="0" borderId="1" xfId="0" applyFont="1" applyBorder="1" applyAlignment="1">
      <alignment horizontal="right" vertical="center" wrapText="1"/>
    </xf>
    <xf numFmtId="9" fontId="16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left" vertical="center" wrapText="1"/>
    </xf>
    <xf numFmtId="44" fontId="3" fillId="5" borderId="1" xfId="1" applyFont="1" applyFill="1" applyBorder="1" applyAlignment="1" applyProtection="1">
      <alignment horizontal="right" vertical="center"/>
    </xf>
    <xf numFmtId="0" fontId="4" fillId="0" borderId="0" xfId="0" applyFont="1" applyAlignment="1">
      <alignment horizontal="right" vertical="center" wrapText="1"/>
    </xf>
    <xf numFmtId="44" fontId="4" fillId="2" borderId="0" xfId="1" applyFont="1" applyFill="1" applyBorder="1" applyAlignment="1" applyProtection="1">
      <alignment horizontal="right" vertic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44" fontId="13" fillId="0" borderId="0" xfId="1" applyFont="1" applyFill="1" applyBorder="1" applyAlignment="1" applyProtection="1">
      <alignment vertical="center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1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9" fontId="13" fillId="0" borderId="0" xfId="2" applyFont="1" applyFill="1" applyBorder="1" applyAlignment="1" applyProtection="1">
      <alignment horizontal="center" vertical="center" wrapText="1"/>
    </xf>
    <xf numFmtId="165" fontId="13" fillId="0" borderId="0" xfId="1" applyNumberFormat="1" applyFont="1" applyFill="1" applyBorder="1" applyAlignment="1" applyProtection="1">
      <alignment horizontal="right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10" xfId="2" applyNumberFormat="1" applyFont="1" applyFill="1" applyBorder="1" applyAlignment="1" applyProtection="1">
      <alignment horizontal="center" vertical="center" wrapText="1"/>
      <protection locked="0"/>
    </xf>
    <xf numFmtId="44" fontId="16" fillId="0" borderId="1" xfId="1" applyFont="1" applyBorder="1" applyAlignment="1" applyProtection="1">
      <alignment horizontal="center" vertical="center" wrapText="1"/>
    </xf>
    <xf numFmtId="44" fontId="16" fillId="0" borderId="1" xfId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right" vertical="center"/>
    </xf>
    <xf numFmtId="44" fontId="1" fillId="0" borderId="0" xfId="0" applyNumberFormat="1" applyFont="1" applyAlignment="1">
      <alignment horizontal="center" vertical="center" wrapText="1"/>
    </xf>
    <xf numFmtId="0" fontId="18" fillId="4" borderId="12" xfId="0" applyFont="1" applyFill="1" applyBorder="1" applyAlignment="1" applyProtection="1">
      <alignment horizontal="center" vertical="center" wrapText="1"/>
      <protection locked="0"/>
    </xf>
    <xf numFmtId="0" fontId="18" fillId="2" borderId="17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23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21" fillId="4" borderId="10" xfId="0" applyFont="1" applyFill="1" applyBorder="1" applyAlignment="1" applyProtection="1">
      <alignment horizontal="center" vertical="center" wrapText="1"/>
      <protection locked="0"/>
    </xf>
    <xf numFmtId="9" fontId="2" fillId="0" borderId="1" xfId="2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165" fontId="13" fillId="4" borderId="1" xfId="1" applyNumberFormat="1" applyFont="1" applyFill="1" applyBorder="1" applyAlignment="1" applyProtection="1">
      <alignment horizontal="center" vertical="center"/>
      <protection locked="0"/>
    </xf>
    <xf numFmtId="9" fontId="13" fillId="4" borderId="1" xfId="2" applyFont="1" applyFill="1" applyBorder="1" applyAlignment="1" applyProtection="1">
      <alignment horizontal="center" vertical="center" wrapText="1"/>
      <protection locked="0"/>
    </xf>
    <xf numFmtId="44" fontId="13" fillId="2" borderId="1" xfId="1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9" fontId="22" fillId="4" borderId="1" xfId="3" applyNumberFormat="1" applyFill="1" applyBorder="1" applyAlignment="1" applyProtection="1">
      <alignment horizontal="left"/>
      <protection locked="0"/>
    </xf>
    <xf numFmtId="49" fontId="11" fillId="4" borderId="1" xfId="0" applyNumberFormat="1" applyFont="1" applyFill="1" applyBorder="1" applyAlignment="1" applyProtection="1">
      <alignment horizontal="left"/>
      <protection locked="0"/>
    </xf>
    <xf numFmtId="0" fontId="11" fillId="2" borderId="0" xfId="0" applyFont="1" applyFill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10" fillId="5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right" vertical="center"/>
    </xf>
    <xf numFmtId="0" fontId="10" fillId="0" borderId="0" xfId="0" applyFont="1" applyAlignment="1">
      <alignment horizontal="left" wrapText="1"/>
    </xf>
    <xf numFmtId="0" fontId="10" fillId="5" borderId="0" xfId="0" applyFont="1" applyFill="1" applyAlignment="1">
      <alignment horizontal="left" vertical="top" wrapText="1"/>
    </xf>
    <xf numFmtId="44" fontId="10" fillId="5" borderId="0" xfId="1" applyFont="1" applyFill="1" applyBorder="1" applyAlignment="1" applyProtection="1">
      <alignment vertical="center" wrapText="1"/>
    </xf>
    <xf numFmtId="0" fontId="10" fillId="0" borderId="9" xfId="0" applyFont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right" vertical="center" wrapText="1"/>
    </xf>
    <xf numFmtId="0" fontId="18" fillId="2" borderId="20" xfId="0" applyFont="1" applyFill="1" applyBorder="1" applyAlignment="1">
      <alignment horizontal="right" vertical="center" wrapText="1"/>
    </xf>
    <xf numFmtId="0" fontId="18" fillId="2" borderId="21" xfId="0" applyFont="1" applyFill="1" applyBorder="1" applyAlignment="1">
      <alignment horizontal="right" vertical="center" wrapText="1"/>
    </xf>
    <xf numFmtId="0" fontId="18" fillId="2" borderId="20" xfId="0" applyFont="1" applyFill="1" applyBorder="1" applyAlignment="1">
      <alignment horizontal="left" vertical="center" wrapText="1"/>
    </xf>
    <xf numFmtId="0" fontId="18" fillId="2" borderId="21" xfId="0" applyFont="1" applyFill="1" applyBorder="1" applyAlignment="1">
      <alignment horizontal="left" vertical="center" wrapText="1"/>
    </xf>
    <xf numFmtId="0" fontId="18" fillId="2" borderId="22" xfId="0" applyFont="1" applyFill="1" applyBorder="1" applyAlignment="1">
      <alignment horizontal="left" vertical="center" wrapText="1"/>
    </xf>
    <xf numFmtId="0" fontId="10" fillId="5" borderId="21" xfId="0" applyFont="1" applyFill="1" applyBorder="1" applyAlignment="1">
      <alignment horizontal="left" vertical="center" wrapText="1"/>
    </xf>
    <xf numFmtId="0" fontId="10" fillId="5" borderId="22" xfId="0" applyFont="1" applyFill="1" applyBorder="1" applyAlignment="1">
      <alignment horizontal="left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28" xfId="0" applyFont="1" applyFill="1" applyBorder="1" applyAlignment="1">
      <alignment horizontal="left" vertical="center" wrapText="1"/>
    </xf>
    <xf numFmtId="49" fontId="3" fillId="5" borderId="21" xfId="0" applyNumberFormat="1" applyFont="1" applyFill="1" applyBorder="1" applyAlignment="1">
      <alignment horizontal="left" vertical="top" wrapText="1"/>
    </xf>
    <xf numFmtId="49" fontId="3" fillId="5" borderId="22" xfId="0" applyNumberFormat="1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right" vertical="top" wrapText="1"/>
    </xf>
    <xf numFmtId="0" fontId="3" fillId="2" borderId="29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right" vertical="top" wrapText="1"/>
    </xf>
    <xf numFmtId="0" fontId="3" fillId="2" borderId="11" xfId="0" applyFont="1" applyFill="1" applyBorder="1" applyAlignment="1">
      <alignment horizontal="right" vertical="top" wrapText="1"/>
    </xf>
    <xf numFmtId="0" fontId="3" fillId="2" borderId="20" xfId="0" applyFont="1" applyFill="1" applyBorder="1" applyAlignment="1">
      <alignment horizontal="right" vertical="top" wrapText="1"/>
    </xf>
    <xf numFmtId="0" fontId="3" fillId="2" borderId="21" xfId="0" applyFont="1" applyFill="1" applyBorder="1" applyAlignment="1">
      <alignment horizontal="right" vertical="top" wrapText="1"/>
    </xf>
    <xf numFmtId="49" fontId="2" fillId="5" borderId="29" xfId="0" applyNumberFormat="1" applyFont="1" applyFill="1" applyBorder="1" applyAlignment="1">
      <alignment horizontal="left" vertical="top" wrapText="1"/>
    </xf>
    <xf numFmtId="49" fontId="2" fillId="5" borderId="30" xfId="0" applyNumberFormat="1" applyFont="1" applyFill="1" applyBorder="1" applyAlignment="1">
      <alignment horizontal="left" vertical="top" wrapText="1"/>
    </xf>
    <xf numFmtId="49" fontId="22" fillId="5" borderId="11" xfId="3" applyNumberFormat="1" applyFill="1" applyBorder="1" applyAlignment="1" applyProtection="1">
      <alignment horizontal="left" vertical="top" wrapText="1"/>
    </xf>
    <xf numFmtId="49" fontId="15" fillId="5" borderId="11" xfId="0" applyNumberFormat="1" applyFont="1" applyFill="1" applyBorder="1" applyAlignment="1">
      <alignment horizontal="left" vertical="top" wrapText="1"/>
    </xf>
    <xf numFmtId="49" fontId="15" fillId="5" borderId="24" xfId="0" applyNumberFormat="1" applyFont="1" applyFill="1" applyBorder="1" applyAlignment="1">
      <alignment horizontal="left" vertical="top" wrapText="1"/>
    </xf>
    <xf numFmtId="49" fontId="2" fillId="5" borderId="0" xfId="0" applyNumberFormat="1" applyFont="1" applyFill="1" applyAlignment="1">
      <alignment horizontal="left" vertical="top" wrapText="1"/>
    </xf>
    <xf numFmtId="49" fontId="2" fillId="5" borderId="25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13" fillId="2" borderId="3" xfId="0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/>
    </xf>
    <xf numFmtId="44" fontId="16" fillId="0" borderId="1" xfId="1" applyFont="1" applyBorder="1" applyAlignment="1" applyProtection="1">
      <alignment horizontal="center" vertical="center" wrapText="1"/>
    </xf>
    <xf numFmtId="0" fontId="18" fillId="2" borderId="20" xfId="0" applyFont="1" applyFill="1" applyBorder="1" applyAlignment="1">
      <alignment horizontal="left" vertical="top" wrapText="1"/>
    </xf>
    <xf numFmtId="0" fontId="18" fillId="2" borderId="21" xfId="0" applyFont="1" applyFill="1" applyBorder="1" applyAlignment="1">
      <alignment horizontal="left" vertical="top" wrapText="1"/>
    </xf>
    <xf numFmtId="0" fontId="18" fillId="2" borderId="22" xfId="0" applyFont="1" applyFill="1" applyBorder="1" applyAlignment="1">
      <alignment horizontal="left" vertical="top" wrapText="1"/>
    </xf>
    <xf numFmtId="9" fontId="13" fillId="4" borderId="14" xfId="2" applyFont="1" applyFill="1" applyBorder="1" applyAlignment="1" applyProtection="1">
      <alignment horizontal="center" vertical="center" wrapText="1"/>
      <protection locked="0"/>
    </xf>
    <xf numFmtId="9" fontId="13" fillId="4" borderId="15" xfId="2" applyFont="1" applyFill="1" applyBorder="1" applyAlignment="1" applyProtection="1">
      <alignment horizontal="center" vertical="center" wrapText="1"/>
      <protection locked="0"/>
    </xf>
    <xf numFmtId="0" fontId="18" fillId="4" borderId="18" xfId="0" applyFont="1" applyFill="1" applyBorder="1" applyAlignment="1" applyProtection="1">
      <alignment horizontal="center" vertical="center" wrapText="1"/>
      <protection locked="0"/>
    </xf>
    <xf numFmtId="0" fontId="18" fillId="4" borderId="19" xfId="0" applyFont="1" applyFill="1" applyBorder="1" applyAlignment="1" applyProtection="1">
      <alignment horizontal="center" vertical="center" wrapText="1"/>
      <protection locked="0"/>
    </xf>
    <xf numFmtId="0" fontId="18" fillId="2" borderId="27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2" borderId="15" xfId="0" applyFont="1" applyFill="1" applyBorder="1" applyAlignment="1">
      <alignment horizontal="left" vertical="center" wrapText="1"/>
    </xf>
  </cellXfs>
  <cellStyles count="4">
    <cellStyle name="Collegamento ipertestuale" xfId="3" builtinId="8"/>
    <cellStyle name="Normale" xfId="0" builtinId="0"/>
    <cellStyle name="Percentuale" xfId="2" builtinId="5"/>
    <cellStyle name="Valuta" xfId="1" builtinId="4"/>
  </cellStyles>
  <dxfs count="6"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9" defaultPivotStyle="PivotStyleLight16"/>
  <colors>
    <mruColors>
      <color rgb="FFFFFF99"/>
      <color rgb="FF99FF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285750</xdr:colOff>
      <xdr:row>3</xdr:row>
      <xdr:rowOff>121228</xdr:rowOff>
    </xdr:from>
    <xdr:to>
      <xdr:col>15</xdr:col>
      <xdr:colOff>355023</xdr:colOff>
      <xdr:row>6</xdr:row>
      <xdr:rowOff>112568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1E077F23-4A0E-4860-BB8A-C972125209F6}"/>
            </a:ext>
          </a:extLst>
        </xdr:cNvPr>
        <xdr:cNvSpPr txBox="1"/>
      </xdr:nvSpPr>
      <xdr:spPr>
        <a:xfrm>
          <a:off x="9931977" y="1853046"/>
          <a:ext cx="3706091" cy="666749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NOTA</a:t>
          </a:r>
          <a:r>
            <a:rPr lang="it-IT" sz="1100" b="1" baseline="0"/>
            <a:t> per la Ditta Offerente:</a:t>
          </a:r>
        </a:p>
        <a:p>
          <a:r>
            <a:rPr lang="it-IT" sz="1100" baseline="0"/>
            <a:t>Tutte le celle colorate in giallo nel presente modulo, dovranno essere compilate a cura della Ditta Offerente.</a:t>
          </a:r>
        </a:p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gelo_scaligeri@marina.dife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B1:Q55"/>
  <sheetViews>
    <sheetView tabSelected="1" zoomScale="110" zoomScaleNormal="110" workbookViewId="0">
      <selection activeCell="P12" sqref="P12"/>
    </sheetView>
  </sheetViews>
  <sheetFormatPr defaultColWidth="9.140625" defaultRowHeight="15" x14ac:dyDescent="0.25"/>
  <cols>
    <col min="1" max="1" width="1.5703125" customWidth="1"/>
    <col min="3" max="3" width="53.7109375" style="7" customWidth="1"/>
    <col min="4" max="4" width="18.140625" customWidth="1"/>
    <col min="5" max="5" width="12.85546875" customWidth="1"/>
    <col min="6" max="6" width="15.7109375" customWidth="1"/>
    <col min="7" max="7" width="10.7109375" customWidth="1"/>
    <col min="8" max="8" width="15.7109375" customWidth="1"/>
  </cols>
  <sheetData>
    <row r="1" spans="2:8" ht="45" customHeight="1" x14ac:dyDescent="0.25">
      <c r="B1" s="60" t="s">
        <v>53</v>
      </c>
      <c r="C1" s="61"/>
      <c r="D1" s="61"/>
      <c r="E1" s="61"/>
      <c r="F1" s="61"/>
      <c r="G1" s="61"/>
      <c r="H1" s="61"/>
    </row>
    <row r="2" spans="2:8" ht="58.5" customHeight="1" x14ac:dyDescent="0.25">
      <c r="B2" s="67" t="s">
        <v>34</v>
      </c>
      <c r="C2" s="61"/>
      <c r="D2" s="61"/>
      <c r="E2" s="61"/>
      <c r="F2" s="61"/>
      <c r="G2" s="61"/>
      <c r="H2" s="61"/>
    </row>
    <row r="3" spans="2:8" ht="33" customHeight="1" x14ac:dyDescent="0.25">
      <c r="B3" s="28"/>
      <c r="C3" s="28"/>
      <c r="D3" s="28"/>
      <c r="E3" s="28"/>
      <c r="F3" s="28"/>
      <c r="G3" s="28"/>
      <c r="H3" s="28"/>
    </row>
    <row r="4" spans="2:8" ht="18" customHeight="1" x14ac:dyDescent="0.3">
      <c r="B4" s="56" t="s">
        <v>6</v>
      </c>
      <c r="C4" s="57"/>
      <c r="D4" s="55"/>
      <c r="E4" s="55"/>
      <c r="F4" s="55"/>
      <c r="G4" s="55"/>
      <c r="H4" s="55"/>
    </row>
    <row r="5" spans="2:8" ht="18.399999999999999" x14ac:dyDescent="0.3">
      <c r="B5" s="56" t="s">
        <v>0</v>
      </c>
      <c r="C5" s="57"/>
      <c r="D5" s="55"/>
      <c r="E5" s="55"/>
      <c r="F5" s="55"/>
      <c r="G5" s="55"/>
      <c r="H5" s="55"/>
    </row>
    <row r="6" spans="2:8" ht="18.399999999999999" x14ac:dyDescent="0.3">
      <c r="B6" s="56" t="s">
        <v>7</v>
      </c>
      <c r="C6" s="57"/>
      <c r="D6" s="55"/>
      <c r="E6" s="55"/>
      <c r="F6" s="55"/>
      <c r="G6" s="55"/>
      <c r="H6" s="55"/>
    </row>
    <row r="7" spans="2:8" ht="18.399999999999999" x14ac:dyDescent="0.3">
      <c r="B7" s="56" t="s">
        <v>8</v>
      </c>
      <c r="C7" s="57"/>
      <c r="D7" s="55"/>
      <c r="E7" s="55"/>
      <c r="F7" s="55"/>
      <c r="G7" s="55"/>
      <c r="H7" s="55"/>
    </row>
    <row r="8" spans="2:8" ht="18.75" x14ac:dyDescent="0.3">
      <c r="B8" s="56" t="s">
        <v>9</v>
      </c>
      <c r="C8" s="57"/>
      <c r="D8" s="54"/>
      <c r="E8" s="55"/>
      <c r="F8" s="55"/>
      <c r="G8" s="55"/>
      <c r="H8" s="55"/>
    </row>
    <row r="9" spans="2:8" ht="18.399999999999999" x14ac:dyDescent="0.3">
      <c r="B9" s="56" t="s">
        <v>10</v>
      </c>
      <c r="C9" s="57"/>
      <c r="D9" s="55"/>
      <c r="E9" s="55"/>
      <c r="F9" s="55"/>
      <c r="G9" s="55"/>
      <c r="H9" s="55"/>
    </row>
    <row r="10" spans="2:8" ht="18.75" x14ac:dyDescent="0.3">
      <c r="B10" s="56" t="s">
        <v>11</v>
      </c>
      <c r="C10" s="57"/>
      <c r="D10" s="54"/>
      <c r="E10" s="55"/>
      <c r="F10" s="55"/>
      <c r="G10" s="55"/>
      <c r="H10" s="55"/>
    </row>
    <row r="11" spans="2:8" ht="42" customHeight="1" thickBot="1" x14ac:dyDescent="0.35">
      <c r="B11" s="66" t="s">
        <v>40</v>
      </c>
      <c r="C11" s="66"/>
      <c r="D11" s="66"/>
      <c r="E11" s="66"/>
      <c r="F11" s="66"/>
      <c r="G11" s="66"/>
      <c r="H11" s="66"/>
    </row>
    <row r="12" spans="2:8" ht="34.5" customHeight="1" x14ac:dyDescent="0.25">
      <c r="B12" s="62" t="s">
        <v>1</v>
      </c>
      <c r="C12" s="62"/>
      <c r="D12" s="62"/>
      <c r="E12" s="62"/>
      <c r="F12" s="62"/>
      <c r="G12" s="62"/>
      <c r="H12" s="62"/>
    </row>
    <row r="13" spans="2:8" ht="37.5" customHeight="1" x14ac:dyDescent="0.25">
      <c r="B13" s="63" t="s">
        <v>69</v>
      </c>
      <c r="C13" s="63"/>
      <c r="D13" s="63"/>
      <c r="E13" s="63"/>
      <c r="F13" s="63"/>
      <c r="G13" s="63"/>
      <c r="H13" s="63"/>
    </row>
    <row r="14" spans="2:8" ht="22.5" customHeight="1" x14ac:dyDescent="0.25">
      <c r="B14" s="59" t="s">
        <v>54</v>
      </c>
      <c r="C14" s="59"/>
      <c r="D14" s="59"/>
      <c r="E14" s="59"/>
      <c r="F14" s="59"/>
      <c r="G14" s="59"/>
      <c r="H14" s="59"/>
    </row>
    <row r="15" spans="2:8" ht="30.2" customHeight="1" x14ac:dyDescent="0.25">
      <c r="B15" s="65" t="s">
        <v>55</v>
      </c>
      <c r="C15" s="65"/>
      <c r="D15" s="65"/>
      <c r="E15" s="65"/>
      <c r="F15" s="65"/>
      <c r="G15" s="64">
        <v>5160.8900000000003</v>
      </c>
      <c r="H15" s="64"/>
    </row>
    <row r="16" spans="2:8" ht="66" customHeight="1" x14ac:dyDescent="0.25">
      <c r="B16" s="5" t="s">
        <v>35</v>
      </c>
      <c r="C16" s="53" t="s">
        <v>59</v>
      </c>
      <c r="D16" s="5" t="s">
        <v>58</v>
      </c>
      <c r="E16" s="5" t="s">
        <v>31</v>
      </c>
      <c r="F16" s="5" t="s">
        <v>20</v>
      </c>
      <c r="G16" s="5" t="s">
        <v>19</v>
      </c>
      <c r="H16" s="5" t="s">
        <v>33</v>
      </c>
    </row>
    <row r="17" spans="2:8" ht="25.5" x14ac:dyDescent="0.25">
      <c r="B17" s="47">
        <v>1</v>
      </c>
      <c r="C17" s="17" t="s">
        <v>66</v>
      </c>
      <c r="D17" s="48" t="s">
        <v>60</v>
      </c>
      <c r="E17" s="49">
        <v>4</v>
      </c>
      <c r="F17" s="50">
        <v>0</v>
      </c>
      <c r="G17" s="51" t="s">
        <v>15</v>
      </c>
      <c r="H17" s="52">
        <f t="shared" ref="H17" si="0">ROUND(E17*F17,2)</f>
        <v>0</v>
      </c>
    </row>
    <row r="18" spans="2:8" ht="25.5" x14ac:dyDescent="0.25">
      <c r="B18" s="47">
        <v>2</v>
      </c>
      <c r="C18" s="17" t="s">
        <v>61</v>
      </c>
      <c r="D18" s="48" t="s">
        <v>62</v>
      </c>
      <c r="E18" s="49">
        <v>2</v>
      </c>
      <c r="F18" s="50">
        <v>0</v>
      </c>
      <c r="G18" s="51" t="s">
        <v>15</v>
      </c>
      <c r="H18" s="52">
        <f t="shared" ref="H18:H20" si="1">ROUND(E18*F18,2)</f>
        <v>0</v>
      </c>
    </row>
    <row r="19" spans="2:8" ht="25.5" x14ac:dyDescent="0.25">
      <c r="B19" s="47">
        <v>3</v>
      </c>
      <c r="C19" s="17" t="s">
        <v>63</v>
      </c>
      <c r="D19" s="48" t="s">
        <v>64</v>
      </c>
      <c r="E19" s="49">
        <v>2</v>
      </c>
      <c r="F19" s="50">
        <v>0</v>
      </c>
      <c r="G19" s="51" t="s">
        <v>15</v>
      </c>
      <c r="H19" s="52">
        <f t="shared" si="1"/>
        <v>0</v>
      </c>
    </row>
    <row r="20" spans="2:8" ht="25.5" x14ac:dyDescent="0.25">
      <c r="B20" s="47">
        <v>4</v>
      </c>
      <c r="C20" s="17" t="s">
        <v>67</v>
      </c>
      <c r="D20" s="48" t="s">
        <v>65</v>
      </c>
      <c r="E20" s="49">
        <v>3</v>
      </c>
      <c r="F20" s="50">
        <v>0</v>
      </c>
      <c r="G20" s="51" t="s">
        <v>15</v>
      </c>
      <c r="H20" s="52">
        <f t="shared" si="1"/>
        <v>0</v>
      </c>
    </row>
    <row r="21" spans="2:8" ht="18.75" customHeight="1" x14ac:dyDescent="0.25">
      <c r="B21" s="21"/>
      <c r="C21" s="22"/>
      <c r="D21" s="29"/>
      <c r="E21" s="30"/>
      <c r="F21" s="23"/>
      <c r="G21" s="31"/>
      <c r="H21" s="24"/>
    </row>
    <row r="22" spans="2:8" ht="51" customHeight="1" x14ac:dyDescent="0.25">
      <c r="B22" s="58" t="s">
        <v>56</v>
      </c>
      <c r="C22" s="58"/>
      <c r="D22" s="58"/>
      <c r="E22" s="58"/>
      <c r="F22" s="58"/>
      <c r="G22" s="58"/>
      <c r="H22" s="8">
        <f>ROUND(SUM(H17:H20),2)</f>
        <v>0</v>
      </c>
    </row>
    <row r="23" spans="2:8" ht="7.5" customHeight="1" x14ac:dyDescent="0.25">
      <c r="B23" s="19"/>
      <c r="C23" s="19"/>
      <c r="D23" s="19"/>
      <c r="E23" s="19"/>
      <c r="F23" s="19"/>
      <c r="G23" s="19"/>
      <c r="H23" s="20"/>
    </row>
    <row r="24" spans="2:8" ht="36.75" customHeight="1" x14ac:dyDescent="0.25">
      <c r="B24" s="10"/>
      <c r="C24" s="95" t="s">
        <v>32</v>
      </c>
      <c r="D24" s="95"/>
      <c r="E24" s="95"/>
      <c r="F24" s="95"/>
      <c r="G24" s="45" t="s">
        <v>15</v>
      </c>
      <c r="H24" s="18"/>
    </row>
    <row r="25" spans="2:8" ht="36.75" hidden="1" customHeight="1" x14ac:dyDescent="0.25">
      <c r="B25" s="10"/>
      <c r="C25" s="10"/>
      <c r="D25" s="107" t="s">
        <v>25</v>
      </c>
      <c r="E25" s="107"/>
      <c r="F25" s="107"/>
      <c r="G25" s="33"/>
      <c r="H25" s="18">
        <v>0</v>
      </c>
    </row>
    <row r="26" spans="2:8" ht="29.25" customHeight="1" x14ac:dyDescent="0.25">
      <c r="B26" s="10"/>
      <c r="C26" s="10"/>
      <c r="D26" s="11"/>
      <c r="E26" s="11"/>
      <c r="F26" s="11"/>
      <c r="G26" s="32"/>
      <c r="H26" s="12"/>
    </row>
    <row r="27" spans="2:8" ht="57.2" customHeight="1" x14ac:dyDescent="0.25">
      <c r="B27" s="102" t="s">
        <v>57</v>
      </c>
      <c r="C27" s="103"/>
      <c r="D27" s="103"/>
      <c r="E27" s="103"/>
      <c r="F27" s="103"/>
      <c r="G27" s="103"/>
      <c r="H27" s="104"/>
    </row>
    <row r="28" spans="2:8" ht="39.200000000000003" customHeight="1" x14ac:dyDescent="0.25">
      <c r="B28" s="25"/>
      <c r="C28" s="26"/>
      <c r="D28" s="27"/>
      <c r="E28" s="27"/>
      <c r="F28" s="27"/>
      <c r="G28" s="27"/>
      <c r="H28" s="27"/>
    </row>
    <row r="29" spans="2:8" ht="24.75" customHeight="1" x14ac:dyDescent="0.25">
      <c r="B29" s="9"/>
      <c r="C29" s="105" t="s">
        <v>41</v>
      </c>
      <c r="D29" s="106"/>
      <c r="E29" s="106"/>
      <c r="F29" s="106"/>
      <c r="G29" s="106"/>
      <c r="H29" s="106"/>
    </row>
    <row r="30" spans="2:8" ht="12.75" customHeight="1" x14ac:dyDescent="0.25">
      <c r="B30" s="9"/>
      <c r="C30" s="13" t="s">
        <v>27</v>
      </c>
      <c r="D30" s="14">
        <v>0</v>
      </c>
      <c r="E30" s="14">
        <v>0.04</v>
      </c>
      <c r="F30" s="14">
        <v>0.05</v>
      </c>
      <c r="G30" s="14">
        <v>0.1</v>
      </c>
      <c r="H30" s="14">
        <v>0.22</v>
      </c>
    </row>
    <row r="31" spans="2:8" ht="12.75" customHeight="1" x14ac:dyDescent="0.25">
      <c r="B31" s="6"/>
      <c r="C31" s="13" t="s">
        <v>26</v>
      </c>
      <c r="D31" s="35">
        <f>ROUND(SUMIF($G$17:$G$20,"Esente",$H$17:$H$20),2)</f>
        <v>0</v>
      </c>
      <c r="E31" s="35">
        <f>ROUND(SUMIF($G$17:$G$20,E$30,$H$17:$H$20),2)</f>
        <v>0</v>
      </c>
      <c r="F31" s="35">
        <f>ROUND(SUMIF($G$17:$G$20,F$30,$H$17:$H$20),2)</f>
        <v>0</v>
      </c>
      <c r="G31" s="35">
        <f>ROUND(SUMIF($G$17:$G$20,G$30,$H$17:$H$20),2)</f>
        <v>0</v>
      </c>
      <c r="H31" s="35">
        <f>ROUND(SUMIF($G$17:$G$20,H$30,$H$17:$H$20),2)</f>
        <v>0</v>
      </c>
    </row>
    <row r="32" spans="2:8" ht="12.75" customHeight="1" x14ac:dyDescent="0.25">
      <c r="B32" s="6"/>
      <c r="C32" s="13" t="s">
        <v>21</v>
      </c>
      <c r="D32" s="35">
        <f>ROUND(IF(AND($C$48&lt;&gt;"",$B48="Si"),D31*1%,0),2)</f>
        <v>0</v>
      </c>
      <c r="E32" s="35">
        <f>ROUND(IF(AND($C$48&lt;&gt;"",$B48="Si"),E31*1%,0),2)</f>
        <v>0</v>
      </c>
      <c r="F32" s="35">
        <f>ROUND(IF(AND($C$48&lt;&gt;"",$B48="Si"),F31*1%,0),2)</f>
        <v>0</v>
      </c>
      <c r="G32" s="35">
        <f>ROUND(IF(AND($C$48&lt;&gt;"",$B48="Si"),G31*1%,0),2)</f>
        <v>0</v>
      </c>
      <c r="H32" s="35">
        <f>ROUND(IF(AND($C$48&lt;&gt;"",$B48="Si"),H31*1%,0),2)</f>
        <v>0</v>
      </c>
    </row>
    <row r="33" spans="2:17" ht="12.75" customHeight="1" x14ac:dyDescent="0.25">
      <c r="B33" s="6"/>
      <c r="C33" s="15" t="s">
        <v>28</v>
      </c>
      <c r="D33" s="35">
        <f t="shared" ref="D33:G33" si="2">ROUND(D31-D32,2)</f>
        <v>0</v>
      </c>
      <c r="E33" s="35">
        <f t="shared" si="2"/>
        <v>0</v>
      </c>
      <c r="F33" s="35"/>
      <c r="G33" s="35">
        <f t="shared" si="2"/>
        <v>0</v>
      </c>
      <c r="H33" s="35">
        <f>ROUND(H31-H32,2)</f>
        <v>0</v>
      </c>
    </row>
    <row r="34" spans="2:17" ht="12.75" customHeight="1" x14ac:dyDescent="0.25">
      <c r="B34" s="6"/>
      <c r="C34" s="16" t="s">
        <v>29</v>
      </c>
      <c r="D34" s="35">
        <f>SUMIF($G$24:$G$25,"esente",$H$24:$H$25)</f>
        <v>0</v>
      </c>
      <c r="E34" s="35">
        <f>SUMIF($G$24:$G$25,E$30,$H$24:$H$25)</f>
        <v>0</v>
      </c>
      <c r="F34" s="35">
        <f>SUMIF($G$24:$G$25,F$30,$H$24:$H$25)</f>
        <v>0</v>
      </c>
      <c r="G34" s="35">
        <f>SUMIF($G$24:$G$25,G$30,$H$24:$H$25)</f>
        <v>0</v>
      </c>
      <c r="H34" s="35">
        <f>SUMIF($G$24:$G$25,H$30,$H$24:$H$25)</f>
        <v>0</v>
      </c>
    </row>
    <row r="35" spans="2:17" ht="12.75" customHeight="1" x14ac:dyDescent="0.25">
      <c r="B35" s="6"/>
      <c r="C35" s="15" t="s">
        <v>22</v>
      </c>
      <c r="D35" s="35">
        <f t="shared" ref="D35:H35" si="3">ROUND(D33+D34,2)</f>
        <v>0</v>
      </c>
      <c r="E35" s="35">
        <f t="shared" si="3"/>
        <v>0</v>
      </c>
      <c r="F35" s="35">
        <f t="shared" si="3"/>
        <v>0</v>
      </c>
      <c r="G35" s="35">
        <f t="shared" si="3"/>
        <v>0</v>
      </c>
      <c r="H35" s="35">
        <f t="shared" si="3"/>
        <v>0</v>
      </c>
    </row>
    <row r="36" spans="2:17" ht="12.75" customHeight="1" x14ac:dyDescent="0.25">
      <c r="B36" s="6"/>
      <c r="C36" s="15" t="s">
        <v>24</v>
      </c>
      <c r="D36" s="34">
        <f>ROUND(D35*D$30,2)</f>
        <v>0</v>
      </c>
      <c r="E36" s="34">
        <f>ROUND(E35*E$30,2)</f>
        <v>0</v>
      </c>
      <c r="F36" s="34">
        <f>ROUND(F35*F$30,2)</f>
        <v>0</v>
      </c>
      <c r="G36" s="34">
        <f>ROUND(G35*G$30,2)</f>
        <v>0</v>
      </c>
      <c r="H36" s="34">
        <f>ROUND(H35*H$30,2)</f>
        <v>0</v>
      </c>
    </row>
    <row r="37" spans="2:17" ht="12.75" customHeight="1" x14ac:dyDescent="0.25">
      <c r="B37" s="6"/>
      <c r="C37" s="15" t="s">
        <v>23</v>
      </c>
      <c r="D37" s="34">
        <f>D35+D36</f>
        <v>0</v>
      </c>
      <c r="E37" s="34">
        <f t="shared" ref="E37:H37" si="4">E35+E36</f>
        <v>0</v>
      </c>
      <c r="F37" s="34">
        <f t="shared" si="4"/>
        <v>0</v>
      </c>
      <c r="G37" s="34">
        <f t="shared" si="4"/>
        <v>0</v>
      </c>
      <c r="H37" s="34">
        <f t="shared" si="4"/>
        <v>0</v>
      </c>
    </row>
    <row r="38" spans="2:17" ht="46.5" customHeight="1" x14ac:dyDescent="0.25">
      <c r="C38" s="108" t="s">
        <v>52</v>
      </c>
      <c r="D38" s="109"/>
      <c r="E38" s="109"/>
      <c r="F38" s="109"/>
      <c r="G38" s="110">
        <f>SUM(D37:H37)</f>
        <v>0</v>
      </c>
      <c r="H38" s="110"/>
    </row>
    <row r="39" spans="2:17" ht="40.700000000000003" customHeight="1" x14ac:dyDescent="0.25">
      <c r="B39" s="6"/>
      <c r="C39" s="36"/>
      <c r="D39" s="37"/>
      <c r="E39" s="37"/>
      <c r="F39" s="37"/>
      <c r="G39" s="37"/>
      <c r="H39" s="37"/>
    </row>
    <row r="40" spans="2:17" ht="22.7" customHeight="1" thickBot="1" x14ac:dyDescent="0.3">
      <c r="B40" s="98" t="s">
        <v>4</v>
      </c>
      <c r="C40" s="99"/>
      <c r="D40" s="100">
        <f>IFERROR(IF(((G15-H22)/G15)&gt;=0,((G15-H22)/G15),0),0)</f>
        <v>1</v>
      </c>
      <c r="E40" s="100"/>
      <c r="F40" s="100"/>
      <c r="G40" s="100"/>
      <c r="H40" s="101"/>
    </row>
    <row r="41" spans="2:17" ht="54.4" customHeight="1" thickBot="1" x14ac:dyDescent="0.3">
      <c r="B41" s="111" t="s">
        <v>36</v>
      </c>
      <c r="C41" s="112"/>
      <c r="D41" s="112"/>
      <c r="E41" s="112"/>
      <c r="F41" s="112"/>
      <c r="G41" s="112"/>
      <c r="H41" s="113"/>
    </row>
    <row r="42" spans="2:17" ht="47.65" customHeight="1" thickBot="1" x14ac:dyDescent="0.3">
      <c r="B42" s="96" t="s">
        <v>37</v>
      </c>
      <c r="C42" s="97"/>
      <c r="D42" s="97"/>
      <c r="E42" s="114"/>
      <c r="F42" s="114"/>
      <c r="G42" s="114"/>
      <c r="H42" s="115"/>
      <c r="I42" s="46"/>
      <c r="J42" s="46"/>
      <c r="K42" s="46"/>
      <c r="L42" s="46"/>
      <c r="M42" s="46"/>
      <c r="N42" s="46"/>
      <c r="O42" s="46"/>
      <c r="P42" s="46"/>
      <c r="Q42" s="46"/>
    </row>
    <row r="43" spans="2:17" ht="47.65" customHeight="1" thickBot="1" x14ac:dyDescent="0.3">
      <c r="B43" s="38"/>
      <c r="C43" s="75" t="s">
        <v>51</v>
      </c>
      <c r="D43" s="75"/>
      <c r="E43" s="75"/>
      <c r="F43" s="75"/>
      <c r="G43" s="75"/>
      <c r="H43" s="76"/>
    </row>
    <row r="44" spans="2:17" ht="47.65" customHeight="1" thickBot="1" x14ac:dyDescent="0.3">
      <c r="B44" s="38"/>
      <c r="C44" s="75" t="s">
        <v>42</v>
      </c>
      <c r="D44" s="75"/>
      <c r="E44" s="75"/>
      <c r="F44" s="75"/>
      <c r="G44" s="75"/>
      <c r="H44" s="76"/>
    </row>
    <row r="45" spans="2:17" ht="47.65" customHeight="1" thickBot="1" x14ac:dyDescent="0.3">
      <c r="B45" s="38"/>
      <c r="C45" s="39" t="s">
        <v>47</v>
      </c>
      <c r="D45" s="116"/>
      <c r="E45" s="116"/>
      <c r="F45" s="116"/>
      <c r="G45" s="116"/>
      <c r="H45" s="117"/>
    </row>
    <row r="46" spans="2:17" ht="47.65" customHeight="1" thickBot="1" x14ac:dyDescent="0.3">
      <c r="B46" s="118" t="s">
        <v>38</v>
      </c>
      <c r="C46" s="119"/>
      <c r="D46" s="119"/>
      <c r="E46" s="119"/>
      <c r="F46" s="119"/>
      <c r="G46" s="119"/>
      <c r="H46" s="120"/>
    </row>
    <row r="47" spans="2:17" ht="67.900000000000006" customHeight="1" thickBot="1" x14ac:dyDescent="0.3">
      <c r="B47" s="38"/>
      <c r="C47" s="75" t="s">
        <v>43</v>
      </c>
      <c r="D47" s="75"/>
      <c r="E47" s="75"/>
      <c r="F47" s="75"/>
      <c r="G47" s="75"/>
      <c r="H47" s="76"/>
    </row>
    <row r="48" spans="2:17" ht="78.75" customHeight="1" thickBot="1" x14ac:dyDescent="0.3">
      <c r="B48" s="44" t="s">
        <v>2</v>
      </c>
      <c r="C48" s="77" t="str">
        <f>IF(G15&gt;=40000,"",'Scheda TECNICA'!C1)</f>
        <v xml:space="preserve"> - In alternativa, richiesta di esonero dal deposito cauzionale, da applicare mediante un miglioramento del prezzo pari allo sconto dell’ 1%  (uno/00) sull’imponibile dell’importo contrattuale (a meno che la fornitura  sia eseguita in “pronta consegna”).
Chiedo di essere esonerata dal deposito cauzionale mediante l'applicazione di uno sconto ulteriore dell' 1%:</v>
      </c>
      <c r="D48" s="77"/>
      <c r="E48" s="77"/>
      <c r="F48" s="77"/>
      <c r="G48" s="77"/>
      <c r="H48" s="78"/>
    </row>
    <row r="49" spans="2:13" ht="47.25" customHeight="1" thickBot="1" x14ac:dyDescent="0.3">
      <c r="B49" s="68" t="s">
        <v>48</v>
      </c>
      <c r="C49" s="69"/>
      <c r="D49" s="73" t="s">
        <v>68</v>
      </c>
      <c r="E49" s="73"/>
      <c r="F49" s="73"/>
      <c r="G49" s="73"/>
      <c r="H49" s="74"/>
    </row>
    <row r="50" spans="2:13" ht="155.65" customHeight="1" thickBot="1" x14ac:dyDescent="0.3">
      <c r="B50" s="70" t="s">
        <v>39</v>
      </c>
      <c r="C50" s="71"/>
      <c r="D50" s="71"/>
      <c r="E50" s="71"/>
      <c r="F50" s="71"/>
      <c r="G50" s="71"/>
      <c r="H50" s="72"/>
    </row>
    <row r="51" spans="2:13" ht="30.2" customHeight="1" thickBot="1" x14ac:dyDescent="0.3">
      <c r="B51" s="94"/>
      <c r="C51" s="94"/>
      <c r="D51" s="94"/>
      <c r="E51" s="94"/>
      <c r="F51" s="94"/>
      <c r="G51" s="94"/>
      <c r="H51" s="94"/>
    </row>
    <row r="52" spans="2:13" ht="17.649999999999999" customHeight="1" x14ac:dyDescent="0.25">
      <c r="B52" s="81" t="s">
        <v>14</v>
      </c>
      <c r="C52" s="82"/>
      <c r="D52" s="82"/>
      <c r="E52" s="82"/>
      <c r="F52" s="87" t="s">
        <v>44</v>
      </c>
      <c r="G52" s="87"/>
      <c r="H52" s="88"/>
    </row>
    <row r="53" spans="2:13" ht="14.25" customHeight="1" x14ac:dyDescent="0.25">
      <c r="B53" s="40"/>
      <c r="C53" s="41"/>
      <c r="D53" s="83" t="s">
        <v>12</v>
      </c>
      <c r="E53" s="83"/>
      <c r="F53" s="92" t="s">
        <v>45</v>
      </c>
      <c r="G53" s="92"/>
      <c r="H53" s="93"/>
    </row>
    <row r="54" spans="2:13" ht="21.75" customHeight="1" thickBot="1" x14ac:dyDescent="0.3">
      <c r="B54" s="42"/>
      <c r="C54" s="43"/>
      <c r="D54" s="84" t="s">
        <v>13</v>
      </c>
      <c r="E54" s="84"/>
      <c r="F54" s="89" t="s">
        <v>46</v>
      </c>
      <c r="G54" s="90"/>
      <c r="H54" s="91"/>
    </row>
    <row r="55" spans="2:13" ht="22.5" customHeight="1" thickBot="1" x14ac:dyDescent="0.3">
      <c r="B55" s="85" t="s">
        <v>49</v>
      </c>
      <c r="C55" s="86"/>
      <c r="D55" s="86"/>
      <c r="E55" s="86"/>
      <c r="F55" s="79" t="s">
        <v>50</v>
      </c>
      <c r="G55" s="79"/>
      <c r="H55" s="80"/>
      <c r="I55" s="46"/>
      <c r="J55" s="46"/>
      <c r="K55" s="46"/>
      <c r="L55" s="46"/>
      <c r="M55" s="46"/>
    </row>
  </sheetData>
  <sheetProtection algorithmName="SHA-512" hashValue="u+5J7h0oMDzIo824wap0y9UbA4xE29dxMWWCAxnT1fyuRF3cvrU/lkq62K9mrsHNSaBH+7LoNyajDMo3HQqArA==" saltValue="XN/aSV61i5lmrO91SOfRaQ==" spinCount="100000" sheet="1" deleteRows="0" autoFilter="0"/>
  <protectedRanges>
    <protectedRange algorithmName="SHA-512" hashValue="WbvBA4o6nXYzNhuK9FcP65aZor6zFJ9Tw28vDgJImQsn17XTQ+RV0jY4Qo3PpXamQvgp3eYQJ7/e3Gx//i/H/Q==" saltValue="vBOlr9Zmkav2pLlX+hCB6g==" spinCount="100000" sqref="G15:H15 H24:H25 B27:H27 D49:H49 B13:H14 F52:H54 C17:E20" name="Intervallo1"/>
    <protectedRange algorithmName="SHA-512" hashValue="WbvBA4o6nXYzNhuK9FcP65aZor6zFJ9Tw28vDgJImQsn17XTQ+RV0jY4Qo3PpXamQvgp3eYQJ7/e3Gx//i/H/Q==" saltValue="vBOlr9Zmkav2pLlX+hCB6g==" spinCount="100000" sqref="F55:H55" name="Intervallo1_1"/>
  </protectedRanges>
  <autoFilter ref="B16:H20" xr:uid="{00000000-0009-0000-0000-000000000000}"/>
  <mergeCells count="52">
    <mergeCell ref="B51:H51"/>
    <mergeCell ref="C24:F24"/>
    <mergeCell ref="B42:D42"/>
    <mergeCell ref="C43:H43"/>
    <mergeCell ref="B40:C40"/>
    <mergeCell ref="D40:H40"/>
    <mergeCell ref="B27:H27"/>
    <mergeCell ref="C29:H29"/>
    <mergeCell ref="D25:F25"/>
    <mergeCell ref="C38:F38"/>
    <mergeCell ref="G38:H38"/>
    <mergeCell ref="B41:H41"/>
    <mergeCell ref="E42:H42"/>
    <mergeCell ref="C44:H44"/>
    <mergeCell ref="D45:H45"/>
    <mergeCell ref="B46:H46"/>
    <mergeCell ref="F55:H55"/>
    <mergeCell ref="B52:E52"/>
    <mergeCell ref="D53:E53"/>
    <mergeCell ref="D54:E54"/>
    <mergeCell ref="B55:E55"/>
    <mergeCell ref="F52:H52"/>
    <mergeCell ref="F54:H54"/>
    <mergeCell ref="F53:H53"/>
    <mergeCell ref="B49:C49"/>
    <mergeCell ref="B50:H50"/>
    <mergeCell ref="D49:H49"/>
    <mergeCell ref="C47:H47"/>
    <mergeCell ref="C48:H48"/>
    <mergeCell ref="B1:H1"/>
    <mergeCell ref="B12:H12"/>
    <mergeCell ref="B13:H13"/>
    <mergeCell ref="G15:H15"/>
    <mergeCell ref="B15:F15"/>
    <mergeCell ref="B11:H11"/>
    <mergeCell ref="D6:H6"/>
    <mergeCell ref="B6:C6"/>
    <mergeCell ref="B2:H2"/>
    <mergeCell ref="B5:C5"/>
    <mergeCell ref="D5:H5"/>
    <mergeCell ref="D4:H4"/>
    <mergeCell ref="B4:C4"/>
    <mergeCell ref="D7:H7"/>
    <mergeCell ref="B8:C8"/>
    <mergeCell ref="B7:C7"/>
    <mergeCell ref="D8:H8"/>
    <mergeCell ref="B9:C9"/>
    <mergeCell ref="B22:G22"/>
    <mergeCell ref="D10:H10"/>
    <mergeCell ref="D9:H9"/>
    <mergeCell ref="B10:C10"/>
    <mergeCell ref="B14:H14"/>
  </mergeCells>
  <conditionalFormatting sqref="B48">
    <cfRule type="expression" dxfId="5" priority="1">
      <formula>#REF!=""</formula>
    </cfRule>
    <cfRule type="expression" dxfId="4" priority="2">
      <formula>#REF!=""</formula>
    </cfRule>
  </conditionalFormatting>
  <conditionalFormatting sqref="G24">
    <cfRule type="expression" dxfId="3" priority="4">
      <formula>$H$24&gt;0</formula>
    </cfRule>
  </conditionalFormatting>
  <conditionalFormatting sqref="G25">
    <cfRule type="expression" dxfId="2" priority="3">
      <formula>$H$25&gt;0</formula>
    </cfRule>
  </conditionalFormatting>
  <conditionalFormatting sqref="H49">
    <cfRule type="expression" dxfId="1" priority="7">
      <formula>#REF!=""</formula>
    </cfRule>
    <cfRule type="expression" dxfId="0" priority="8">
      <formula>#REF!=""</formula>
    </cfRule>
  </conditionalFormatting>
  <dataValidations count="2">
    <dataValidation type="list" allowBlank="1" showInputMessage="1" sqref="G24:G26 E21 G17:G20" xr:uid="{00000000-0002-0000-0000-000001000000}">
      <formula1>IVA</formula1>
    </dataValidation>
    <dataValidation type="list" allowBlank="1" showInputMessage="1" showErrorMessage="1" sqref="H49 B48" xr:uid="{00000000-0002-0000-0000-000000000000}">
      <formula1>SI</formula1>
    </dataValidation>
  </dataValidations>
  <hyperlinks>
    <hyperlink ref="F54" r:id="rId1" xr:uid="{778ECEB7-B33A-4F5E-B914-CB439FDB5F0C}"/>
  </hyperlinks>
  <pageMargins left="0.19685039370078741" right="0.23622047244094491" top="0.39370078740157483" bottom="0.35433070866141736" header="0.31496062992125984" footer="0.31496062992125984"/>
  <pageSetup paperSize="9" scale="74" fitToHeight="20" orientation="portrait" blackAndWhite="1" r:id="rId2"/>
  <rowBreaks count="1" manualBreakCount="1">
    <brk id="47" min="1" max="7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C1:C8"/>
  <sheetViews>
    <sheetView workbookViewId="0">
      <selection activeCell="C17" sqref="C17"/>
    </sheetView>
  </sheetViews>
  <sheetFormatPr defaultRowHeight="15" x14ac:dyDescent="0.25"/>
  <cols>
    <col min="3" max="3" width="98.5703125" customWidth="1"/>
  </cols>
  <sheetData>
    <row r="1" spans="3:3" ht="99.75" customHeight="1" x14ac:dyDescent="0.25">
      <c r="C1" s="1" t="s">
        <v>5</v>
      </c>
    </row>
    <row r="2" spans="3:3" x14ac:dyDescent="0.25">
      <c r="C2" s="2" t="s">
        <v>2</v>
      </c>
    </row>
    <row r="3" spans="3:3" x14ac:dyDescent="0.25">
      <c r="C3" s="2" t="s">
        <v>3</v>
      </c>
    </row>
    <row r="4" spans="3:3" x14ac:dyDescent="0.25">
      <c r="C4" s="3" t="s">
        <v>30</v>
      </c>
    </row>
    <row r="5" spans="3:3" x14ac:dyDescent="0.25">
      <c r="C5" s="3" t="s">
        <v>16</v>
      </c>
    </row>
    <row r="6" spans="3:3" x14ac:dyDescent="0.25">
      <c r="C6" s="3" t="s">
        <v>17</v>
      </c>
    </row>
    <row r="7" spans="3:3" x14ac:dyDescent="0.25">
      <c r="C7" s="3" t="s">
        <v>18</v>
      </c>
    </row>
    <row r="8" spans="3:3" x14ac:dyDescent="0.25">
      <c r="C8" s="4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78FD622D8032945895192A45C87FA57" ma:contentTypeVersion="2" ma:contentTypeDescription="Creare un nuovo documento." ma:contentTypeScope="" ma:versionID="219f6faf527b9e87959cd602ff49bfe7">
  <xsd:schema xmlns:xsd="http://www.w3.org/2001/XMLSchema" xmlns:xs="http://www.w3.org/2001/XMLSchema" xmlns:p="http://schemas.microsoft.com/office/2006/metadata/properties" xmlns:ns1="http://schemas.microsoft.com/sharepoint/v3" xmlns:ns2="192a0954-534d-41ab-bde4-0c8757a2a332" targetNamespace="http://schemas.microsoft.com/office/2006/metadata/properties" ma:root="true" ma:fieldsID="edc0e8d7c0db73b2bd5dd08c27bac8a2" ns1:_="" ns2:_="">
    <xsd:import namespace="http://schemas.microsoft.com/sharepoint/v3"/>
    <xsd:import namespace="192a0954-534d-41ab-bde4-0c8757a2a33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a0954-534d-41ab-bde4-0c8757a2a3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467F59-B921-4313-A0FB-45BBD7D41F6E}"/>
</file>

<file path=customXml/itemProps2.xml><?xml version="1.0" encoding="utf-8"?>
<ds:datastoreItem xmlns:ds="http://schemas.openxmlformats.org/officeDocument/2006/customXml" ds:itemID="{E7A7EE7B-F9EC-4398-8722-4B96C9B574EE}"/>
</file>

<file path=customXml/itemProps3.xml><?xml version="1.0" encoding="utf-8"?>
<ds:datastoreItem xmlns:ds="http://schemas.openxmlformats.org/officeDocument/2006/customXml" ds:itemID="{0C5E0CEA-30A0-4F35-8D98-A72C09B710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Modulo Offerta</vt:lpstr>
      <vt:lpstr>Scheda TECNICA</vt:lpstr>
      <vt:lpstr>'Modulo Offerta'!Area_stampa</vt:lpstr>
      <vt:lpstr>IVA</vt:lpstr>
      <vt:lpstr>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MEPA</dc:creator>
  <cp:lastModifiedBy>Scaligeri Angelo - Assistente Amministrativo</cp:lastModifiedBy>
  <cp:lastPrinted>2022-02-17T16:26:09Z</cp:lastPrinted>
  <dcterms:created xsi:type="dcterms:W3CDTF">2011-07-28T13:51:15Z</dcterms:created>
  <dcterms:modified xsi:type="dcterms:W3CDTF">2024-04-04T11:31:06Z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0x010100578FD622D8032945895192A45C87FA57</vt:lpwstr>
  </property>
</Properties>
</file>